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1944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F20" i="1" l="1"/>
  <c r="G17" i="1" l="1"/>
  <c r="G16" i="1"/>
  <c r="G14" i="1"/>
  <c r="G11" i="1"/>
  <c r="G10" i="1"/>
  <c r="G9" i="1"/>
  <c r="G8" i="1"/>
  <c r="G7" i="1"/>
  <c r="H18" i="1" l="1"/>
  <c r="H17" i="1"/>
  <c r="H16" i="1"/>
  <c r="H13" i="1"/>
  <c r="H14" i="1"/>
  <c r="H10" i="1"/>
  <c r="H9" i="1"/>
  <c r="H8" i="1"/>
  <c r="H7" i="1"/>
  <c r="B20" i="1" l="1"/>
  <c r="C20" i="1" l="1"/>
  <c r="D20" i="1" s="1"/>
  <c r="E20" i="1" s="1"/>
  <c r="H20" i="1" s="1"/>
</calcChain>
</file>

<file path=xl/sharedStrings.xml><?xml version="1.0" encoding="utf-8"?>
<sst xmlns="http://schemas.openxmlformats.org/spreadsheetml/2006/main" count="43" uniqueCount="36">
  <si>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</si>
  <si>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</si>
  <si>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</si>
  <si>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</si>
  <si>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</si>
  <si>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</si>
  <si>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</si>
  <si>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Yhteensä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</si>
  <si>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</si>
  <si>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</si>
  <si>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</si>
  <si>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</si>
  <si>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</si>
  <si>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</si>
  <si>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</si>
  <si>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</si>
  <si>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I lisätalousarvio
(23.5.2013)</t>
  </si>
  <si>
    <t>Valtion talousarvio 2013
(22.11.2012)</t>
  </si>
  <si>
    <t>Tilinpäätös 2012</t>
  </si>
  <si>
    <t>-</t>
  </si>
  <si>
    <t>Verohallinnon tuloutusten valtiolle ja valtion talousarvion 2013 vertailu</t>
  </si>
  <si>
    <t>Muut verot ja veronluonteiset tulot**</t>
  </si>
  <si>
    <t>Korkotulot</t>
  </si>
  <si>
    <t>**Valtion muita veroja ovat mm. valmisteverot ja autovero. Muita verokertymiä voi seurata esim. Valtiokonttorin ylläpitämiltä valtiontalouden internet-raportointisivuilta osoitteesta http://www.netra.fi.</t>
  </si>
  <si>
    <t>Muiden taulukossa esitettyjen verolajien osalta tuloutukset ovat vertailukelpoisia valtion talousarvion kanssa.</t>
  </si>
  <si>
    <t>*Verohallinnon tuloutuksissa valtiolle ei näy Tullin keräämä arvonlisävero. Valtion talousarviossa alv esitetään kuitenkin Verohallinnon ja Tullin keräämänä yhteissummana. Vuonna 2012 Verohallinnon osuus alv:n kokonaiskertymästä oli 82 %.</t>
  </si>
  <si>
    <t>alleviivattuna valtion talousarvion 2013 voimassa olevat verotuloarviot</t>
  </si>
  <si>
    <t>Verohallinnon lisäksi veroja keräävät myös Tulli ja Trafi. Niiden keräämät verot eivät näy Verohallinnon verokertymissä.</t>
  </si>
  <si>
    <t>Talousarvion muutos (%) 2012 tilinpäätöksestä</t>
  </si>
  <si>
    <t>Tuloutusten muutos (%)</t>
  </si>
  <si>
    <t>Talousarvion muutos (%) = talousarvion 2013 tuoreimpien verotuloarvioiden muutos tilinpäätökseen 2012 verrattuna</t>
  </si>
  <si>
    <t>Osuus (%) (tuloutukset /
talousarvio)</t>
  </si>
  <si>
    <t>III lisätalousarvio
(12.9.2013)</t>
  </si>
  <si>
    <t>Tuloutusten muutos (%) = Verohallinnon tuloutusten valtiolle muutos 1.1.-31.12.2012 → 1.1.-31.12.2013</t>
  </si>
  <si>
    <t>Tuloutukset valtiolle
1.1.-31.12.2013</t>
  </si>
  <si>
    <t>Osuus (%) = Verohallinnon 31.12.2013 mennessä tulouttamien verojen osuus valtion talousarvion 2013 tuoreimmista verotuloarvioista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</si>
</sst>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_ ;[Red]\-0.0\ "/>
    <numFmt numFmtId="166" formatCode="0.0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/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/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0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164" fontId="25" fillId="33" borderId="12" xfId="0" applyNumberFormat="1" applyFont="1" applyFill="1" applyBorder="1" applyAlignment="1">
      <alignment horizontal="right"/>
    </xf>
    <xf numFmtId="0" fontId="0" fillId="0" borderId="0" xfId="0"/>
    <xf numFmtId="164" fontId="25" fillId="33" borderId="10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3" fillId="33" borderId="10" xfId="0" applyNumberFormat="1" applyFont="1" applyFill="1" applyBorder="1" applyAlignment="1">
      <alignment horizontal="right"/>
    </xf>
    <xf numFmtId="164" fontId="24" fillId="0" borderId="10" xfId="0" applyNumberFormat="1" applyFont="1" applyFill="1" applyBorder="1" applyAlignment="1">
      <alignment horizontal="right"/>
    </xf>
    <xf numFmtId="164" fontId="25" fillId="0" borderId="12" xfId="0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164" fontId="28" fillId="33" borderId="12" xfId="0" applyNumberFormat="1" applyFont="1" applyFill="1" applyBorder="1" applyAlignment="1">
      <alignment horizontal="right"/>
    </xf>
    <xf numFmtId="164" fontId="28" fillId="33" borderId="13" xfId="0" applyNumberFormat="1" applyFont="1" applyFill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164" fontId="25" fillId="33" borderId="11" xfId="0" applyNumberFormat="1" applyFont="1" applyFill="1" applyBorder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165" fontId="23" fillId="33" borderId="19" xfId="0" applyNumberFormat="1" applyFont="1" applyFill="1" applyBorder="1" applyAlignment="1">
      <alignment horizontal="right"/>
    </xf>
    <xf numFmtId="165" fontId="22" fillId="33" borderId="20" xfId="0" applyNumberFormat="1" applyFont="1" applyFill="1" applyBorder="1" applyAlignment="1">
      <alignment horizontal="right"/>
    </xf>
    <xf numFmtId="165" fontId="25" fillId="33" borderId="21" xfId="0" applyNumberFormat="1" applyFont="1" applyFill="1" applyBorder="1" applyAlignment="1">
      <alignment horizontal="right"/>
    </xf>
    <xf numFmtId="165" fontId="25" fillId="33" borderId="22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4" fillId="0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4" fillId="0" borderId="25" xfId="0" applyNumberFormat="1" applyFont="1" applyBorder="1" applyAlignment="1">
      <alignment horizontal="right"/>
    </xf>
    <xf numFmtId="165" fontId="25" fillId="34" borderId="26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5" fillId="33" borderId="25" xfId="0" applyNumberFormat="1" applyFont="1" applyFill="1" applyBorder="1" applyAlignment="1">
      <alignment horizontal="right"/>
    </xf>
    <xf numFmtId="165" fontId="25" fillId="33" borderId="26" xfId="0" applyNumberFormat="1" applyFont="1" applyFill="1" applyBorder="1" applyAlignment="1">
      <alignment horizontal="right"/>
    </xf>
    <xf numFmtId="165" fontId="23" fillId="36" borderId="27" xfId="0" applyNumberFormat="1" applyFont="1" applyFill="1" applyBorder="1" applyAlignment="1">
      <alignment horizontal="right"/>
    </xf>
    <xf numFmtId="165" fontId="22" fillId="36" borderId="28" xfId="0" applyNumberFormat="1" applyFont="1" applyFill="1" applyBorder="1" applyAlignment="1">
      <alignment horizontal="right"/>
    </xf>
    <xf numFmtId="164" fontId="23" fillId="33" borderId="19" xfId="0" applyNumberFormat="1" applyFont="1" applyFill="1" applyBorder="1" applyAlignment="1">
      <alignment horizontal="right"/>
    </xf>
    <xf numFmtId="164" fontId="23" fillId="33" borderId="20" xfId="0" applyNumberFormat="1" applyFont="1" applyFill="1" applyBorder="1" applyAlignment="1">
      <alignment horizontal="right"/>
    </xf>
    <xf numFmtId="164" fontId="24" fillId="33" borderId="21" xfId="0" applyNumberFormat="1" applyFont="1" applyFill="1" applyBorder="1" applyAlignment="1">
      <alignment horizontal="right"/>
    </xf>
    <xf numFmtId="164" fontId="24" fillId="33" borderId="22" xfId="0" applyNumberFormat="1" applyFont="1" applyFill="1" applyBorder="1" applyAlignment="1">
      <alignment horizontal="right"/>
    </xf>
    <xf numFmtId="164" fontId="24" fillId="33" borderId="23" xfId="0" applyNumberFormat="1" applyFont="1" applyFill="1" applyBorder="1" applyAlignment="1">
      <alignment horizontal="right"/>
    </xf>
    <xf numFmtId="164" fontId="24" fillId="34" borderId="19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4" borderId="21" xfId="0" applyNumberFormat="1" applyFont="1" applyFill="1" applyBorder="1" applyAlignment="1">
      <alignment horizontal="right"/>
    </xf>
    <xf numFmtId="164" fontId="24" fillId="34" borderId="22" xfId="0" applyNumberFormat="1" applyFont="1" applyFill="1" applyBorder="1" applyAlignment="1">
      <alignment horizontal="right"/>
    </xf>
    <xf numFmtId="164" fontId="24" fillId="34" borderId="25" xfId="0" applyNumberFormat="1" applyFont="1" applyFill="1" applyBorder="1" applyAlignment="1">
      <alignment horizontal="right"/>
    </xf>
    <xf numFmtId="164" fontId="24" fillId="34" borderId="26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4" fillId="33" borderId="25" xfId="0" applyNumberFormat="1" applyFont="1" applyFill="1" applyBorder="1" applyAlignment="1">
      <alignment horizontal="right"/>
    </xf>
    <xf numFmtId="164" fontId="24" fillId="33" borderId="26" xfId="0" applyNumberFormat="1" applyFont="1" applyFill="1" applyBorder="1" applyAlignment="1">
      <alignment horizontal="right"/>
    </xf>
    <xf numFmtId="164" fontId="24" fillId="33" borderId="24" xfId="0" applyNumberFormat="1" applyFont="1" applyFill="1" applyBorder="1" applyAlignment="1">
      <alignment horizontal="right"/>
    </xf>
    <xf numFmtId="164" fontId="23" fillId="36" borderId="27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3" borderId="30" xfId="0" applyNumberFormat="1" applyFont="1" applyFill="1" applyBorder="1" applyAlignment="1">
      <alignment horizontal="right"/>
    </xf>
    <xf numFmtId="164" fontId="28" fillId="33" borderId="31" xfId="0" applyNumberFormat="1" applyFont="1" applyFill="1" applyBorder="1" applyAlignment="1">
      <alignment horizontal="right"/>
    </xf>
    <xf numFmtId="164" fontId="25" fillId="33" borderId="31" xfId="0" applyNumberFormat="1" applyFont="1" applyFill="1" applyBorder="1" applyAlignment="1">
      <alignment horizontal="right"/>
    </xf>
    <xf numFmtId="164" fontId="25" fillId="33" borderId="32" xfId="0" applyNumberFormat="1" applyFont="1" applyFill="1" applyBorder="1" applyAlignment="1">
      <alignment horizontal="right"/>
    </xf>
    <xf numFmtId="164" fontId="24" fillId="0" borderId="30" xfId="0" applyNumberFormat="1" applyFont="1" applyFill="1" applyBorder="1" applyAlignment="1">
      <alignment horizontal="right"/>
    </xf>
    <xf numFmtId="164" fontId="28" fillId="0" borderId="31" xfId="0" applyNumberFormat="1" applyFont="1" applyFill="1" applyBorder="1" applyAlignment="1">
      <alignment horizontal="right"/>
    </xf>
    <xf numFmtId="164" fontId="29" fillId="0" borderId="33" xfId="0" applyNumberFormat="1" applyFont="1" applyBorder="1" applyAlignment="1">
      <alignment horizontal="right"/>
    </xf>
    <xf numFmtId="164" fontId="25" fillId="33" borderId="30" xfId="0" applyNumberFormat="1" applyFont="1" applyFill="1" applyBorder="1" applyAlignment="1">
      <alignment horizontal="right"/>
    </xf>
    <xf numFmtId="164" fontId="28" fillId="33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35" xfId="0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>
      <alignment horizontal="left" vertical="center"/>
    </xf>
    <xf numFmtId="0" fontId="23" fillId="33" borderId="38" xfId="0" applyFont="1" applyFill="1" applyBorder="1" applyAlignment="1">
      <alignment horizontal="left" indent="1"/>
    </xf>
    <xf numFmtId="0" fontId="24" fillId="33" borderId="39" xfId="0" applyFont="1" applyFill="1" applyBorder="1" applyAlignment="1">
      <alignment horizontal="left" indent="2"/>
    </xf>
    <xf numFmtId="0" fontId="24" fillId="33" borderId="37" xfId="0" applyFont="1" applyFill="1" applyBorder="1" applyAlignment="1">
      <alignment horizontal="left" indent="2"/>
    </xf>
    <xf numFmtId="0" fontId="23" fillId="0" borderId="38" xfId="0" applyFont="1" applyFill="1" applyBorder="1" applyAlignment="1">
      <alignment horizontal="left" indent="1"/>
    </xf>
    <xf numFmtId="0" fontId="24" fillId="0" borderId="39" xfId="0" applyFont="1" applyFill="1" applyBorder="1" applyAlignment="1">
      <alignment horizontal="left" indent="2"/>
    </xf>
    <xf numFmtId="0" fontId="24" fillId="0" borderId="40" xfId="0" applyFont="1" applyFill="1" applyBorder="1" applyAlignment="1">
      <alignment horizontal="left" indent="2"/>
    </xf>
    <xf numFmtId="0" fontId="24" fillId="33" borderId="40" xfId="0" applyFont="1" applyFill="1" applyBorder="1" applyAlignment="1">
      <alignment horizontal="left" indent="2"/>
    </xf>
    <xf numFmtId="1" fontId="22" fillId="36" borderId="41" xfId="0" applyNumberFormat="1" applyFont="1" applyFill="1" applyBorder="1" applyAlignment="1">
      <alignment horizontal="left" indent="1"/>
    </xf>
    <xf numFmtId="164" fontId="23" fillId="33" borderId="44" xfId="0" applyNumberFormat="1" applyFont="1" applyFill="1" applyBorder="1" applyAlignment="1">
      <alignment horizontal="right"/>
    </xf>
    <xf numFmtId="164" fontId="25" fillId="33" borderId="45" xfId="0" applyNumberFormat="1" applyFont="1" applyFill="1" applyBorder="1" applyAlignment="1">
      <alignment horizontal="right"/>
    </xf>
    <xf numFmtId="164" fontId="25" fillId="33" borderId="46" xfId="0" applyNumberFormat="1" applyFont="1" applyFill="1" applyBorder="1" applyAlignment="1">
      <alignment horizontal="right"/>
    </xf>
    <xf numFmtId="164" fontId="24" fillId="0" borderId="44" xfId="0" applyNumberFormat="1" applyFont="1" applyFill="1" applyBorder="1" applyAlignment="1">
      <alignment horizontal="right"/>
    </xf>
    <xf numFmtId="164" fontId="25" fillId="0" borderId="45" xfId="0" applyNumberFormat="1" applyFont="1" applyFill="1" applyBorder="1" applyAlignment="1">
      <alignment horizontal="right"/>
    </xf>
    <xf numFmtId="164" fontId="25" fillId="0" borderId="47" xfId="0" applyNumberFormat="1" applyFont="1" applyFill="1" applyBorder="1" applyAlignment="1">
      <alignment horizontal="right"/>
    </xf>
    <xf numFmtId="164" fontId="25" fillId="33" borderId="44" xfId="0" applyNumberFormat="1" applyFont="1" applyFill="1" applyBorder="1" applyAlignment="1">
      <alignment horizontal="right"/>
    </xf>
    <xf numFmtId="164" fontId="25" fillId="33" borderId="47" xfId="0" applyNumberFormat="1" applyFont="1" applyFill="1" applyBorder="1" applyAlignment="1">
      <alignment horizontal="right"/>
    </xf>
    <xf numFmtId="164" fontId="23" fillId="36" borderId="48" xfId="0" applyNumberFormat="1" applyFont="1" applyFill="1" applyBorder="1" applyAlignment="1">
      <alignment horizontal="right"/>
    </xf>
    <xf numFmtId="0" fontId="22" fillId="35" borderId="42" xfId="0" applyFont="1" applyFill="1" applyBorder="1" applyAlignment="1">
      <alignment horizontal="center" vertical="top" wrapText="1"/>
    </xf>
    <xf numFmtId="0" fontId="22" fillId="35" borderId="43" xfId="0" applyFont="1" applyFill="1" applyBorder="1" applyAlignment="1">
      <alignment horizontal="center" vertical="top" wrapText="1"/>
    </xf>
    <xf numFmtId="0" fontId="22" fillId="35" borderId="36" xfId="0" applyFont="1" applyFill="1" applyBorder="1" applyAlignment="1">
      <alignment horizontal="center"/>
    </xf>
    <xf numFmtId="0" fontId="22" fillId="35" borderId="37" xfId="0" applyFont="1" applyFill="1" applyBorder="1" applyAlignment="1">
      <alignment horizontal="center"/>
    </xf>
    <xf numFmtId="0" fontId="22" fillId="35" borderId="16" xfId="0" applyFont="1" applyFill="1" applyBorder="1" applyAlignment="1">
      <alignment horizontal="center" vertical="top" wrapText="1"/>
    </xf>
    <xf numFmtId="0" fontId="22" fillId="35" borderId="18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7" xfId="0" applyFont="1" applyFill="1" applyBorder="1" applyAlignment="1">
      <alignment horizontal="center" vertical="top" wrapText="1"/>
    </xf>
    <xf numFmtId="0" fontId="22" fillId="35" borderId="29" xfId="0" applyFont="1" applyFill="1" applyBorder="1" applyAlignment="1">
      <alignment horizontal="center" vertical="top" wrapText="1"/>
    </xf>
    <xf numFmtId="0" fontId="22" fillId="35" borderId="14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tabSelected="1" workbookViewId="0">
      <pane xSplit="1" topLeftCell="B1" activePane="topRight" state="frozen"/>
      <selection pane="topRight" activeCell="A3" sqref="A3"/>
    </sheetView>
  </sheetViews>
  <sheetFormatPr defaultRowHeight="12.75" x14ac:dyDescent="0.2"/>
  <cols>
    <col min="1" max="1" width="54.28515625" customWidth="1"/>
    <col min="2" max="2" width="16.7109375" style="6" customWidth="1"/>
    <col min="3" max="3" width="19.28515625" customWidth="1"/>
    <col min="4" max="4" width="15.140625" customWidth="1"/>
    <col min="5" max="5" width="15.7109375" style="6" customWidth="1"/>
    <col min="6" max="6" width="16.140625" customWidth="1"/>
    <col min="7" max="7" width="15.140625" style="6" customWidth="1"/>
    <col min="8" max="8" width="17" style="6" customWidth="1"/>
    <col min="9" max="9" width="13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9.899999999999999" x14ac:dyDescent="0.4">
      <c r="A2" s="2" t="s">
        <v>20</v>
      </c>
      <c r="B2" s="2"/>
      <c r="C2" s="3"/>
      <c r="D2" s="3"/>
      <c r="E2" s="3"/>
      <c r="F2" s="3"/>
      <c r="G2" s="3"/>
      <c r="H2" s="3"/>
      <c r="I2" s="4"/>
    </row>
    <row r="3" spans="1:9" ht="14.45" thickBot="1" x14ac:dyDescent="0.35">
      <c r="A3" s="3"/>
      <c r="B3" s="13"/>
      <c r="C3" s="23"/>
      <c r="D3" s="23"/>
      <c r="E3" s="23"/>
      <c r="F3" s="3"/>
      <c r="G3" s="3"/>
      <c r="H3" s="23"/>
      <c r="I3" s="3"/>
    </row>
    <row r="4" spans="1:9" ht="15.6" customHeight="1" x14ac:dyDescent="0.2">
      <c r="A4" s="92" t="s">
        <v>1</v>
      </c>
      <c r="B4" s="90" t="s">
        <v>18</v>
      </c>
      <c r="C4" s="96" t="s">
        <v>17</v>
      </c>
      <c r="D4" s="98" t="s">
        <v>16</v>
      </c>
      <c r="E4" s="94" t="s">
        <v>32</v>
      </c>
      <c r="F4" s="96" t="s">
        <v>34</v>
      </c>
      <c r="G4" s="94" t="s">
        <v>31</v>
      </c>
      <c r="H4" s="96" t="s">
        <v>28</v>
      </c>
      <c r="I4" s="94" t="s">
        <v>29</v>
      </c>
    </row>
    <row r="5" spans="1:9" ht="36.6" customHeight="1" x14ac:dyDescent="0.2">
      <c r="A5" s="93"/>
      <c r="B5" s="91"/>
      <c r="C5" s="97"/>
      <c r="D5" s="99"/>
      <c r="E5" s="95"/>
      <c r="F5" s="97"/>
      <c r="G5" s="95"/>
      <c r="H5" s="97"/>
      <c r="I5" s="95"/>
    </row>
    <row r="6" spans="1:9" ht="15.75" x14ac:dyDescent="0.25">
      <c r="A6" s="73" t="s">
        <v>9</v>
      </c>
      <c r="B6" s="81"/>
      <c r="C6" s="81"/>
      <c r="D6" s="9"/>
      <c r="E6" s="61"/>
      <c r="F6" s="43"/>
      <c r="G6" s="44"/>
      <c r="H6" s="25"/>
      <c r="I6" s="26"/>
    </row>
    <row r="7" spans="1:9" ht="15.75" x14ac:dyDescent="0.25">
      <c r="A7" s="74" t="s">
        <v>10</v>
      </c>
      <c r="B7" s="82">
        <v>7868.6</v>
      </c>
      <c r="C7" s="82">
        <v>8597</v>
      </c>
      <c r="D7" s="5"/>
      <c r="E7" s="62">
        <v>8163</v>
      </c>
      <c r="F7" s="45">
        <v>7779</v>
      </c>
      <c r="G7" s="46">
        <f>F7/E7*100</f>
        <v>95.295847115031236</v>
      </c>
      <c r="H7" s="27">
        <f>(E7/B7-1)*100</f>
        <v>3.741453371629011</v>
      </c>
      <c r="I7" s="28">
        <v>-1.1000000000000001</v>
      </c>
    </row>
    <row r="8" spans="1:9" ht="15.75" x14ac:dyDescent="0.25">
      <c r="A8" s="74" t="s">
        <v>11</v>
      </c>
      <c r="B8" s="82">
        <v>2906.3</v>
      </c>
      <c r="C8" s="82">
        <v>3198</v>
      </c>
      <c r="D8" s="17">
        <v>2989</v>
      </c>
      <c r="E8" s="63"/>
      <c r="F8" s="45">
        <v>2895.4</v>
      </c>
      <c r="G8" s="46">
        <f>F8/D8*100</f>
        <v>96.868517898962864</v>
      </c>
      <c r="H8" s="27">
        <f>(D8/B8-1)*100</f>
        <v>2.8455424422805464</v>
      </c>
      <c r="I8" s="28">
        <v>-0.4</v>
      </c>
    </row>
    <row r="9" spans="1:9" ht="15.75" x14ac:dyDescent="0.25">
      <c r="A9" s="74" t="s">
        <v>12</v>
      </c>
      <c r="B9" s="82">
        <v>236.5</v>
      </c>
      <c r="C9" s="82">
        <v>150</v>
      </c>
      <c r="D9" s="17">
        <v>200</v>
      </c>
      <c r="E9" s="63"/>
      <c r="F9" s="45">
        <v>207</v>
      </c>
      <c r="G9" s="46">
        <f>F9/D9*100</f>
        <v>103.49999999999999</v>
      </c>
      <c r="H9" s="27">
        <f>(D9/B9-1)*100</f>
        <v>-15.433403805496827</v>
      </c>
      <c r="I9" s="28">
        <v>-12.5</v>
      </c>
    </row>
    <row r="10" spans="1:9" s="6" customFormat="1" ht="15.75" x14ac:dyDescent="0.25">
      <c r="A10" s="74" t="s">
        <v>5</v>
      </c>
      <c r="B10" s="82">
        <v>509.2</v>
      </c>
      <c r="C10" s="82">
        <v>495</v>
      </c>
      <c r="D10" s="5"/>
      <c r="E10" s="62">
        <v>610</v>
      </c>
      <c r="F10" s="45">
        <v>646.1</v>
      </c>
      <c r="G10" s="46">
        <f>F10/E10*100</f>
        <v>105.91803278688525</v>
      </c>
      <c r="H10" s="27">
        <f>(E10/B10-1)*100</f>
        <v>19.795758051846036</v>
      </c>
      <c r="I10" s="28">
        <v>26.9</v>
      </c>
    </row>
    <row r="11" spans="1:9" s="6" customFormat="1" ht="15.6" x14ac:dyDescent="0.3">
      <c r="A11" s="75" t="s">
        <v>4</v>
      </c>
      <c r="B11" s="83" t="s">
        <v>19</v>
      </c>
      <c r="C11" s="83">
        <v>170</v>
      </c>
      <c r="D11" s="18">
        <v>133</v>
      </c>
      <c r="E11" s="64"/>
      <c r="F11" s="47">
        <v>133.4</v>
      </c>
      <c r="G11" s="46">
        <f>F11/D11*100</f>
        <v>100.30075187969925</v>
      </c>
      <c r="H11" s="29" t="s">
        <v>19</v>
      </c>
      <c r="I11" s="30" t="s">
        <v>19</v>
      </c>
    </row>
    <row r="12" spans="1:9" ht="15.6" x14ac:dyDescent="0.3">
      <c r="A12" s="76" t="s">
        <v>13</v>
      </c>
      <c r="B12" s="84"/>
      <c r="C12" s="84"/>
      <c r="D12" s="10"/>
      <c r="E12" s="65"/>
      <c r="F12" s="48"/>
      <c r="G12" s="49"/>
      <c r="H12" s="31"/>
      <c r="I12" s="32"/>
    </row>
    <row r="13" spans="1:9" ht="15.75" x14ac:dyDescent="0.25">
      <c r="A13" s="77" t="s">
        <v>15</v>
      </c>
      <c r="B13" s="85">
        <v>15750.2</v>
      </c>
      <c r="C13" s="85">
        <v>16803</v>
      </c>
      <c r="D13" s="11"/>
      <c r="E13" s="66">
        <v>16431</v>
      </c>
      <c r="F13" s="50">
        <v>13994.3</v>
      </c>
      <c r="G13" s="51" t="s">
        <v>19</v>
      </c>
      <c r="H13" s="33">
        <f>(E13/B13-1)*100</f>
        <v>4.3224847938438726</v>
      </c>
      <c r="I13" s="34">
        <v>8</v>
      </c>
    </row>
    <row r="14" spans="1:9" ht="15.75" x14ac:dyDescent="0.25">
      <c r="A14" s="78" t="s">
        <v>14</v>
      </c>
      <c r="B14" s="86">
        <v>660.2</v>
      </c>
      <c r="C14" s="86">
        <v>708</v>
      </c>
      <c r="D14" s="12"/>
      <c r="E14" s="67">
        <v>686</v>
      </c>
      <c r="F14" s="52">
        <v>712.3</v>
      </c>
      <c r="G14" s="53">
        <f>F14/E14*100</f>
        <v>103.8338192419825</v>
      </c>
      <c r="H14" s="35">
        <f>(E14/B14-1)*100</f>
        <v>3.9079066949409214</v>
      </c>
      <c r="I14" s="36">
        <v>7.9</v>
      </c>
    </row>
    <row r="15" spans="1:9" ht="15.6" x14ac:dyDescent="0.3">
      <c r="A15" s="73" t="s">
        <v>2</v>
      </c>
      <c r="B15" s="87"/>
      <c r="C15" s="87"/>
      <c r="D15" s="7"/>
      <c r="E15" s="68"/>
      <c r="F15" s="54"/>
      <c r="G15" s="55"/>
      <c r="H15" s="37"/>
      <c r="I15" s="38"/>
    </row>
    <row r="16" spans="1:9" s="6" customFormat="1" ht="15.6" x14ac:dyDescent="0.3">
      <c r="A16" s="74" t="s">
        <v>6</v>
      </c>
      <c r="B16" s="82">
        <v>579.70000000000005</v>
      </c>
      <c r="C16" s="82">
        <v>606</v>
      </c>
      <c r="D16" s="5"/>
      <c r="E16" s="62">
        <v>552</v>
      </c>
      <c r="F16" s="45">
        <v>584.1</v>
      </c>
      <c r="G16" s="46">
        <f t="shared" ref="G16:G17" si="0">F16/E16*100</f>
        <v>105.81521739130434</v>
      </c>
      <c r="H16" s="27">
        <f>(E16/B16-1)*100</f>
        <v>-4.7783336208383709</v>
      </c>
      <c r="I16" s="28">
        <v>0.8</v>
      </c>
    </row>
    <row r="17" spans="1:9" s="6" customFormat="1" ht="15.6" x14ac:dyDescent="0.3">
      <c r="A17" s="74" t="s">
        <v>3</v>
      </c>
      <c r="B17" s="82">
        <v>207.1</v>
      </c>
      <c r="C17" s="82">
        <v>201</v>
      </c>
      <c r="D17" s="5"/>
      <c r="E17" s="62">
        <v>230</v>
      </c>
      <c r="F17" s="45">
        <v>215</v>
      </c>
      <c r="G17" s="46">
        <f t="shared" si="0"/>
        <v>93.478260869565219</v>
      </c>
      <c r="H17" s="27">
        <f>(E17/B17-1)*100</f>
        <v>11.057460164171907</v>
      </c>
      <c r="I17" s="28">
        <v>3.8</v>
      </c>
    </row>
    <row r="18" spans="1:9" s="6" customFormat="1" ht="15.6" x14ac:dyDescent="0.3">
      <c r="A18" s="79" t="s">
        <v>21</v>
      </c>
      <c r="B18" s="88">
        <v>8602.9</v>
      </c>
      <c r="C18" s="88">
        <v>8994.7000000000007</v>
      </c>
      <c r="D18" s="21">
        <v>8941.7000000000007</v>
      </c>
      <c r="E18" s="69">
        <v>8780.7000000000007</v>
      </c>
      <c r="F18" s="56">
        <v>0.94306294000000435</v>
      </c>
      <c r="G18" s="57" t="s">
        <v>19</v>
      </c>
      <c r="H18" s="39">
        <f>(E18/B18-1)*100</f>
        <v>2.0667449348475753</v>
      </c>
      <c r="I18" s="40" t="s">
        <v>19</v>
      </c>
    </row>
    <row r="19" spans="1:9" s="6" customFormat="1" ht="15.6" x14ac:dyDescent="0.3">
      <c r="A19" s="75" t="s">
        <v>22</v>
      </c>
      <c r="B19" s="83"/>
      <c r="C19" s="83"/>
      <c r="D19" s="8"/>
      <c r="E19" s="64"/>
      <c r="F19" s="47">
        <v>58.3</v>
      </c>
      <c r="G19" s="58" t="s">
        <v>19</v>
      </c>
      <c r="H19" s="29"/>
      <c r="I19" s="30">
        <v>-20.6</v>
      </c>
    </row>
    <row r="20" spans="1:9" ht="16.5" thickBot="1" x14ac:dyDescent="0.3">
      <c r="A20" s="80" t="s">
        <v>7</v>
      </c>
      <c r="B20" s="89">
        <f>SUM(B6:B19)</f>
        <v>37320.700000000004</v>
      </c>
      <c r="C20" s="89">
        <f>SUM(C6:C19)</f>
        <v>39922.699999999997</v>
      </c>
      <c r="D20" s="70">
        <f>C20+D8-C8+D9-C9+D11-C11+D18-C18</f>
        <v>39673.699999999997</v>
      </c>
      <c r="E20" s="71">
        <f>D20+E7-C7+E10-C10+E13-C13+E14-C14+E16-C16+E17-C17+E18-D18</f>
        <v>38774.699999999997</v>
      </c>
      <c r="F20" s="59">
        <f>SUM(F7:F19)</f>
        <v>27225.843062939995</v>
      </c>
      <c r="G20" s="60" t="s">
        <v>19</v>
      </c>
      <c r="H20" s="41">
        <f>(E20/B20-1)*100</f>
        <v>3.8959612225922591</v>
      </c>
      <c r="I20" s="42">
        <v>4.7</v>
      </c>
    </row>
    <row r="21" spans="1:9" ht="13.9" customHeight="1" x14ac:dyDescent="0.25">
      <c r="A21" s="72" t="s">
        <v>8</v>
      </c>
      <c r="B21" s="14"/>
      <c r="C21" s="15"/>
      <c r="D21" s="15"/>
      <c r="E21" s="15"/>
      <c r="F21" s="15"/>
      <c r="G21" s="15"/>
      <c r="H21" s="15"/>
      <c r="I21" s="15"/>
    </row>
    <row r="22" spans="1:9" s="6" customFormat="1" ht="13.9" customHeight="1" x14ac:dyDescent="0.25">
      <c r="A22" s="19" t="s">
        <v>26</v>
      </c>
      <c r="B22" s="14"/>
      <c r="C22" s="15"/>
      <c r="D22" s="15"/>
      <c r="E22" s="15"/>
      <c r="F22" s="15"/>
      <c r="G22" s="15"/>
      <c r="H22" s="15"/>
      <c r="I22" s="15"/>
    </row>
    <row r="23" spans="1:9" s="6" customFormat="1" ht="13.9" customHeight="1" x14ac:dyDescent="0.25">
      <c r="A23" s="19"/>
      <c r="B23" s="14"/>
      <c r="C23" s="15"/>
      <c r="D23" s="15"/>
      <c r="E23" s="15"/>
      <c r="F23" s="15"/>
      <c r="G23" s="15"/>
      <c r="H23" s="15"/>
      <c r="I23" s="15"/>
    </row>
    <row r="24" spans="1:9" s="6" customFormat="1" ht="13.9" customHeight="1" x14ac:dyDescent="0.2">
      <c r="A24" s="16" t="s">
        <v>35</v>
      </c>
      <c r="B24" s="14"/>
      <c r="C24" s="15"/>
      <c r="D24" s="15"/>
      <c r="E24" s="15"/>
      <c r="F24" s="15"/>
      <c r="G24" s="15"/>
      <c r="H24" s="15"/>
      <c r="I24" s="15"/>
    </row>
    <row r="25" spans="1:9" s="6" customFormat="1" ht="13.9" customHeight="1" x14ac:dyDescent="0.2">
      <c r="A25" s="16" t="s">
        <v>30</v>
      </c>
      <c r="B25" s="14"/>
      <c r="C25" s="15"/>
      <c r="D25" s="15"/>
      <c r="E25" s="15"/>
      <c r="F25" s="24"/>
      <c r="G25" s="24"/>
      <c r="H25" s="15"/>
      <c r="I25" s="15"/>
    </row>
    <row r="26" spans="1:9" s="6" customFormat="1" ht="13.9" customHeight="1" x14ac:dyDescent="0.2">
      <c r="A26" s="16" t="s">
        <v>33</v>
      </c>
      <c r="B26" s="14"/>
      <c r="C26" s="15"/>
      <c r="D26" s="15"/>
      <c r="E26" s="15"/>
      <c r="F26" s="15"/>
      <c r="G26" s="15"/>
      <c r="H26" s="15"/>
      <c r="I26" s="15"/>
    </row>
    <row r="27" spans="1:9" s="6" customFormat="1" ht="13.9" customHeight="1" x14ac:dyDescent="0.25">
      <c r="A27" s="19"/>
      <c r="B27" s="14"/>
      <c r="C27" s="15"/>
      <c r="D27" s="15"/>
      <c r="E27" s="15"/>
      <c r="F27" s="15"/>
      <c r="G27" s="15"/>
      <c r="H27" s="15"/>
      <c r="I27" s="15"/>
    </row>
    <row r="28" spans="1:9" ht="13.15" customHeight="1" x14ac:dyDescent="0.2">
      <c r="A28" s="22" t="s">
        <v>27</v>
      </c>
      <c r="B28" s="20"/>
      <c r="C28" s="20"/>
      <c r="D28" s="20"/>
      <c r="E28" s="20"/>
      <c r="F28" s="20"/>
      <c r="G28" s="20"/>
      <c r="H28" s="20"/>
      <c r="I28" s="20"/>
    </row>
    <row r="29" spans="1:9" ht="13.15" customHeight="1" x14ac:dyDescent="0.2">
      <c r="A29" s="22" t="s">
        <v>25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2">
      <c r="A30" s="16" t="s">
        <v>23</v>
      </c>
    </row>
    <row r="31" spans="1:9" ht="13.9" x14ac:dyDescent="0.25">
      <c r="A31" s="22" t="s">
        <v>24</v>
      </c>
    </row>
  </sheetData>
  <mergeCells count="9">
    <mergeCell ref="B4:B5"/>
    <mergeCell ref="A4:A5"/>
    <mergeCell ref="I4:I5"/>
    <mergeCell ref="C4:C5"/>
    <mergeCell ref="D4:D5"/>
    <mergeCell ref="E4:E5"/>
    <mergeCell ref="F4:F5"/>
    <mergeCell ref="H4:H5"/>
    <mergeCell ref="G4:G5"/>
  </mergeCells>
  <pageMargins left="0.7" right="0.7" top="0.75" bottom="0.75" header="0.3" footer="0.3"/>
  <pageSetup paperSize="9" scale="73" orientation="landscape" horizontalDpi="300" verticalDpi="300" r:id="rId1"/>
  <ignoredErrors>
    <ignoredError sqref="G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2014-01-09T13:26:19Z</cp:lastPrinted>
  <dcterms:created xsi:type="dcterms:W3CDTF">2013-02-04T05:36:10Z</dcterms:created>
  <dcterms:modified xsi:type="dcterms:W3CDTF">2014-01-09T14:45:34Z</dcterms:modified>
</cp:coreProperties>
</file>